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740" tabRatio="818" activeTab="6"/>
  </bookViews>
  <sheets>
    <sheet name="H1.1" sheetId="2" r:id="rId1"/>
    <sheet name="H1.2" sheetId="3" r:id="rId2"/>
    <sheet name="H1.3" sheetId="12" r:id="rId3"/>
    <sheet name="H1.4" sheetId="13" r:id="rId4"/>
    <sheet name="H2.1" sheetId="4" r:id="rId5"/>
    <sheet name="H2.2" sheetId="5" r:id="rId6"/>
    <sheet name="H3.1" sheetId="8" r:id="rId7"/>
  </sheets>
  <definedNames>
    <definedName name="_xlnm.Print_Area" localSheetId="0">'H1.1'!$B$1:$G$20</definedName>
    <definedName name="_xlnm.Print_Area" localSheetId="1">'H1.2'!$B$1:$G$12</definedName>
    <definedName name="_xlnm.Print_Area" localSheetId="2">'H1.3'!$B$1:$G$12</definedName>
    <definedName name="_xlnm.Print_Area" localSheetId="3">'H1.4'!$B$1:$G$10</definedName>
    <definedName name="_xlnm.Print_Area" localSheetId="4">'H2.1'!$B$1:$G$16</definedName>
    <definedName name="_xlnm.Print_Area" localSheetId="5">'H2.2'!$B$1:$G$12</definedName>
    <definedName name="_xlnm.Print_Area" localSheetId="6">'H3.1'!$B$1:$G$14</definedName>
  </definedNames>
  <calcPr calcId="152511"/>
</workbook>
</file>

<file path=xl/calcChain.xml><?xml version="1.0" encoding="utf-8"?>
<calcChain xmlns="http://schemas.openxmlformats.org/spreadsheetml/2006/main">
  <c r="G7" i="12" l="1"/>
  <c r="C4" i="12" l="1"/>
  <c r="C4" i="13"/>
  <c r="C4" i="4"/>
  <c r="C4" i="3" l="1"/>
  <c r="C4" i="5" l="1"/>
  <c r="C4" i="2"/>
  <c r="C4" i="8"/>
</calcChain>
</file>

<file path=xl/sharedStrings.xml><?xml version="1.0" encoding="utf-8"?>
<sst xmlns="http://schemas.openxmlformats.org/spreadsheetml/2006/main" count="173" uniqueCount="90">
  <si>
    <t xml:space="preserve">Performans Göstergesi </t>
  </si>
  <si>
    <t xml:space="preserve">Hedefe Etkisi (%) </t>
  </si>
  <si>
    <t xml:space="preserve">Plan Dönemi Başlangıç Değeri* (A) </t>
  </si>
  <si>
    <t xml:space="preserve">İzleme Dönemindeki Gerçekleşme Değeri (C) </t>
  </si>
  <si>
    <t>Performans (%) (C-A)/(B-A)</t>
  </si>
  <si>
    <t>Sorumlu Birim</t>
  </si>
  <si>
    <t xml:space="preserve">Açıklama </t>
  </si>
  <si>
    <t>Rektörlük Özel Kalem</t>
  </si>
  <si>
    <t>Eğitim ve öğretimde niteliği geliştirerek, ülkenin ve bölgenin ihtiyaç duyduğu alanlarda rekabet edebilir bir üniversite olmak</t>
  </si>
  <si>
    <t>Ulusal ve Uluslararası eşdeğerliliği olan bölüm/program sayısı ile eğitim alanlarını iyileştirerek, donanımlı yerli ve yabancı öğrenci sayısını 2027 sonuna kadar rekabet edilebilir seviyelere çıkarmak</t>
  </si>
  <si>
    <t>İlgili Rektör Yardımcılığı</t>
  </si>
  <si>
    <t>Eğitim süresi boyunca öğrencilerin ana ve yardımcı kaynak ihtiyaçlarının fiziki/elektronik ortamda sağlanması ve öğrencilerin kurumsal aidiyetinin 2027 sonuna kadar artarak devam ettirilmesi</t>
  </si>
  <si>
    <t>Yükseköğretim öğrencilerine sunulan beslenme hizmetleri kalitesinin artırılması; öğrencilerin kişisel ve sosyal gelişimi desteklenerek kampüs yaşam kalitesinin 2027 sonuna kadar %20 yükseltmek</t>
  </si>
  <si>
    <t>PG 1.3.2: 
Öğrenci kulüp ve topluluklarının etkinlik sayısı</t>
  </si>
  <si>
    <t>PG 1.3.3: 
Düzenlenen sosyal, kültürel ve sportif faaliyet sayıları (kulüp faaliyetleri hariç)</t>
  </si>
  <si>
    <t>PG 1.3.4: 
Beslenme hizmetlerinden yararlanan öğrenci sayısı</t>
  </si>
  <si>
    <t>PG 1.2.1: 
Kütüphanede bulunan basılı ve elektronik kaynak sayısı</t>
  </si>
  <si>
    <t>PG 1.2.2: 
Ödünç alınan ve indirilen (indirilme sayısı) kaynak sayısı</t>
  </si>
  <si>
    <t>PG 1.2.3: 
Mezun takip sistemindeki kayıtlı mezun sayısı</t>
  </si>
  <si>
    <t>PG 1.1.1: 
Öğrencisi bulunan bölüm / program sayısı</t>
  </si>
  <si>
    <t>PG 1.1.2: 
Öğretim Elemanı başına düşen öğrenci sayısı</t>
  </si>
  <si>
    <t>PG 1.1.3: 
Ön lisans ve Lisans öğrenci sayısı</t>
  </si>
  <si>
    <t>PG 1.1.4: 
Yüksek Lisans öğrenci sayısı</t>
  </si>
  <si>
    <t>PG 1.1.5: 
Doktora öğrenci sayısı</t>
  </si>
  <si>
    <t>PG 1.1.6: 
Yabancı uyruklu öğrenci sayısı</t>
  </si>
  <si>
    <t>PG 1.1.7: 
Eğitim alanları ve laboratuvarların iyileştirilmesi için yapılan harcama miktarı</t>
  </si>
  <si>
    <t>PG 1.4.1: 
Yurt dışı değişim programlarından (Erasmus, Mevlana vb.) yararlanan öğrenci sayısı</t>
  </si>
  <si>
    <t>PG 1.4.2: 
Yurt dışı değişim programlarından (Erasmus, Mevlana vb.) yararlanan personel sayısı</t>
  </si>
  <si>
    <t>Ulusal ve Uluslararası tanıtım ve tanınırlık faaliyetlerini arttırarak değişim programlarından azami düzeyde faydalanmak ve yararlanma oranını 2027 sonuna kadar %15 artırmak</t>
  </si>
  <si>
    <t>H 1.4 Performansı</t>
  </si>
  <si>
    <t>H 1.4</t>
  </si>
  <si>
    <t>A 1</t>
  </si>
  <si>
    <t>H 1.2</t>
  </si>
  <si>
    <t>H 1.3</t>
  </si>
  <si>
    <t>H 1.2 Performansı</t>
  </si>
  <si>
    <t>H 1.1</t>
  </si>
  <si>
    <t>H 1.1 Performansı</t>
  </si>
  <si>
    <t>Bilimsel araştırma kaynaklarını ve kalitesini arttırarak katma değeri yüksek toplumsal ve ekonomik projeler gerçekleştirmek</t>
  </si>
  <si>
    <t>Araştırma projeleri, madencilik, danışmanlık hizmetleri ile araştırma merkezi faaliyetlerini 2027 sonuna kadar %15 arttırmak</t>
  </si>
  <si>
    <t>A 2</t>
  </si>
  <si>
    <t>H 2.1</t>
  </si>
  <si>
    <t>H 2.1 Performansı</t>
  </si>
  <si>
    <t>PG 2.1.1: 
Devam eden proje (TÜBİTAK, BAP, vb. ) sayısı</t>
  </si>
  <si>
    <t>PG 2.1.2: 
Devam eden proje (TÜBİTAK, BAP, vb. ) bütçe büyüklükleri</t>
  </si>
  <si>
    <t>PG 2.1.3: 
Araştırma merkezleri tarafından elde edilen gelir miktarı</t>
  </si>
  <si>
    <t>PG 2.1.4: 
Öğretim elemanlarınca verilen danışmanlık hizmet sayısı</t>
  </si>
  <si>
    <t>PG 2.1.5: 
Bölgesel Kalkınma Odaklı Misyon Farklılaşması ve İhtisaslaşma Programı (Madencilik) kapsamında yapılan faaliyet sayısı</t>
  </si>
  <si>
    <t>H 2.2</t>
  </si>
  <si>
    <t>H 2.2 Performansı</t>
  </si>
  <si>
    <t>Öğretim elemanlarına verilen destek ve teşvikleri arttırmak</t>
  </si>
  <si>
    <t>PG 2.2.1: 
SCI, SCI-Expanded, SSCI ve AHCI dergilerdeki yayın sayısı</t>
  </si>
  <si>
    <t>PG 2.2.2: 
SCI, SCI-Expanded, SSCI ve AHCI dergilerdeki atıf sayısı</t>
  </si>
  <si>
    <t>PG 2.2.3: 
ULAKBİM/TR dizin dergilerdeki yayın sayısı</t>
  </si>
  <si>
    <t>A 3</t>
  </si>
  <si>
    <t>H 3.1</t>
  </si>
  <si>
    <t>H 3.1 Performansı</t>
  </si>
  <si>
    <t>Paydaşlarımızla işbirliği içerisinde toplumun ihtiyacı olan alanlarda kalkınmaya yönelik nitelikli hizmetler üretmek.</t>
  </si>
  <si>
    <t>Toplumun tüm kesimlerine ihtiyaç duyduğu alanlarda eğitimler verilmesi, kurumsal tanınırlık ile personel ve öğrencilere yönelik sosyal imkânların 2027 sonuna kadar arttırılması</t>
  </si>
  <si>
    <t>PG 3.1.1: 
Akademik Birimler Tarafından Düzenlenen etkinlik sayısı (kulüp faaliyetleri hariç)</t>
  </si>
  <si>
    <t>PG 3.1.2: 
Sürekli Eğitim Merkezi (SEM), Dil Merkezi (DİLMER) vb. diğer Araştırma ve Uygulama Merkezleri tarafından sertifika verilen kişi sayısı</t>
  </si>
  <si>
    <t>PG 3.1.3: 
Basılı ve Görsel Medyadaki Yayın ve Haber Sayısı</t>
  </si>
  <si>
    <t>PG 3.1.4: 
Kariyer Merkezi çalışmaları kapsamında gerçekleştirilen faaliyet sayısı</t>
  </si>
  <si>
    <t xml:space="preserve"> </t>
  </si>
  <si>
    <t>YÖK tarafından alınan karar çerçevesinde bazı lisans programlarının kapatılması, o nölümlere ait yüksek lisans ve doktora programlarının yönetim ve akademik personel tarafından daha çok desteklenmesi yeni bölümlerin açılmasını hızlandırmış ve yüksek bir talep ile öğrenci sayıları yukarı yönlü ilerlemiştir.</t>
  </si>
  <si>
    <t>2022 yılında alınan karar ile YKS baraj puanının olmaması, bütün açık bölümlere tercih yapılmasını sağlamıştır. Yeni eğitim döneminde gelencek öğrenciler ile bu sayının yılsonu verisinde artacağı düşünülmektedir.</t>
  </si>
  <si>
    <t>Son bir yıl içerisinde yapılan çalışmalar, TÖMER için yeni bina tahsisi, yabancı uyruklu öğrencilerin şehirde konaklaması, ulaşımı gibi alternatiflerin arttırılması öğrenci sayısının beklenenin üzerine çıkmasına neden olmuştur.</t>
  </si>
  <si>
    <t>Akademik çalışmalar ve eğitim olanaklarının olmazsa olmazı sayılacak eğitim alanları ve laboratuvarlar için mevcut kaynaklar çerçevesinde iyileştirme çalışmaları yapılmaktadır. Yeni dönemin ihtiyaçlarının gerçekleştirilmesi ile yılsonu değerine ulaşılması beklenmektedir.</t>
  </si>
  <si>
    <t>Madencilik İhtisaslaşma Programı kapsamında 2 adet protokol imzalanmış (MTA ve KTÜ), 4 adet GÜBAP 2904 Destek Projesi kabul edilmiş, 8 adet dış paydaş toplantısı, 2 adet koordinasyon kurulu toplantısı ve 1 adet iç paydaş toplantısı gerçekleştirilmiştir.</t>
  </si>
  <si>
    <t>BAP projelerine verilen maddi destek, proje oluşturma süreçlerine katkı ve yönetimsel değişiklik ilgili göstergedeki hedefin ilk altı ayda aşılmasına neden olmuştur. Mevcut sayılar arasında 6 adet TÜBİTAK, 59 adet BAP projesi bulunmaktadır.</t>
  </si>
  <si>
    <t>Son dönemde meydana gelen küresel kriz nedeniyle her şeyin maliyetlerinde ortaya çıkan korkunç artışlar proje maliyetlerine de sirayet etmiş olup, bu artışlar bütçe üzerinde yük oluşturmakla beraber projenin ilerlemesi içinde kaynak artışının kaçınılmaz kılmıştır. Bu nedenle planlama sürecinde olmayan koşulların sonradan ortaya çıkması hedefin üzerinde bir değer elde edilmesine neden olmuştur.</t>
  </si>
  <si>
    <t>Öğrenci sayısındaki artışa paralel olarak akademik personel sayısında da artış olması ve bu artışın öğretim elemanı başına düşen öğrenci sayısınında istenilen seviyelerde olmasına katkı sağlamıştır.</t>
  </si>
  <si>
    <t>Gerek Covid-19 pandemisi gerekse 2023 deprem felaketletleri nedeniyle derslerin online yapılması ve öğrencilerin okuldan uzak kalması talep edilen kaynakların digital oalrak elde edilmesini arttırmıştır.</t>
  </si>
  <si>
    <t>Değişen makro ekonomik koşullar ile mezun olup işşiz konuma geçen öğrenciler, mezun takip sisteminde yer alan iş ilanlarına başvuru yapmak için, diğer mezun arkadaşları ile iletişime geçilmeye çalışılması nedeniyle sisteme son yıl beklenenin üzerinde giriş yapıldığı düşünülmektedir.</t>
  </si>
  <si>
    <t>Covid-19 pandemisi sonrası normal şekilde eğitime başlayan 2022-2023 döneminde meydana gelen 2023 Şubat ayı depremleri tekrar okulların kapanmasına eğitimin uzaktan yapılmasına neden olmuştur. Okullar kapanana kadar planlanan bazı faaliyetler yapılmış olup, diğerleri ise iptal edilmek zorunda kalınmıştır.</t>
  </si>
  <si>
    <t>Mevcut anlaşma ile istenilen seviyede olmayan programdan yararlanan sayısı, önceki anlaşmaların süresi bitmeden tekrar ilana çıkılarak artı bir kontenjan sağlanmasına neden olmuştur. Bu nedenle mevcut ve eski anlaşmalar ile bu seneki gösterge verisine ulaşılmıştır.</t>
  </si>
  <si>
    <t>Mevcut anlaşma ile istenilen seviyede olmayan programdan yararlanan sayısı, önceki anlaşmaların süresi bitmeden tekrar ilana çıkılarak artı bir kontenjan sağlanmasına neden olmuştur. Bu nedenle mevcut ve eski anlaşmalar ile bu seneki gösterge verisine ilk altı ayda ulaşılmıştır.</t>
  </si>
  <si>
    <t>Son yılda İş Sağlığı ve Güvenliği Uygulama Araştırma Merkezince yapılan eğitimlerin ve katılımcıların sayısındaki artış verinin ilk altı ayda ulaşılmasını sağlamıştır. Elde edilen bütün veri bu araştırma merkezine aittir.</t>
  </si>
  <si>
    <t>Hem Merkezi Uygulama ve Araştırma Merkezi tarafından yapılan analizlerin maliyetlerinin artması hem de İş Sağlığı ve Güvenliği Uygulama Araştırma Merkezince yapılan eğitimlerin fazlalığı tahmin edilen gelirin yukarılara çıkmasını sağlamıştır.</t>
  </si>
  <si>
    <t>Stratejik plan hazırlık sürecinde bazı bölümlerin pasif konumda bulunması, 2022 yılında YKS sonuçlarında baraj puanın uygulanmayarak herkese tercih yapma imkanı verilmesi pasif konumda olan bölümlerinde öğrenci alması sonucunda ilk altı ayda mevcut gösterge değerinin üzerinde bir değer çıkmıştır.</t>
  </si>
  <si>
    <t>YÖK tarafından alınan karar çerçevesinde bazı lisans programlarının kapatılması sonucunda bölümlere ait yüksek lisans ve doktora programlarının yönetim ve akademik personel tarafından daha çok desteklenmesi ile yeni lisanüstü bölümlerin açılmasını hızlandırmış, yeni anlaşmalar ile tezsiz yüksek lisans programlarına talebi arttırmıştır.</t>
  </si>
  <si>
    <t>2022 yılında ilk defa alınan 2 adet veri tabanının içerisinde yer alan 2.500.000 civarı online kaynak hedef göstergenin çok üzerinde çıkmasına neden olmuştur.</t>
  </si>
  <si>
    <t>Covid-19 pandemisi sonrası normal şekilde eğitime başlayan 2022-2023 döneminde meydana gelen 2023 Şubat ayı depremleri tekrar okulların kapanmasına eğitimin uzaktan yapılmasına neden olmuştur. Bu nedenle planlanan ve kurulan bütün kulüp ve toplulukların faaliyetlerini askıya almasına neden olmuştur.</t>
  </si>
  <si>
    <t>Covid-19 pandemisi sonrası normal şekilde eğitime başlayan 2022-2023 döneminde meydana gelen 2023 Şubat ayı depremleri tekrar okulların kapanmasına eğitimin uzaktan yapılmasına neden olmuştur. Bu nedenle faaliyette olunan yaklaşık iki aylık süreçte istenen değere ulaşılamamıştır.</t>
  </si>
  <si>
    <t>Mevcut öğretim elemanlarınca ilk altı ay içerisinde verilen danışmanlık hizmeti olmamıştır. Eğitimin uzaktan olması akademik personelin iş yükünü arttırmış olup herhangi bir danışmanlık hizmeti sağlayamamışlardır.</t>
  </si>
  <si>
    <t>Eğitim başlarında planlanan etkinlikler, okulun yıl ortasında beklenmedik şekilde uzaktan eğitime geçmesi ile iptal edilmiştir. Uzaktan eğitim süresine kadar yapılanlar ile zorunlu eğitime devam eden bölümler tarafından yapılan etkinliklerdir. Yeni dönemin başlaması ile etkinlik sayısına ulaşılacağı ve yıl sonu verisinin yakalanacağı tahmin edilmektedir.</t>
  </si>
  <si>
    <t>Kariyer merkezince yapılan faaliyetler okulun uzaktan eğitime geçmesi ile sekteye uğrasada, istene veriye ilk altı ayda ulaşılmış ve yıl sonunda daha yüksek bir veri alınacağı beklenmektedir.</t>
  </si>
  <si>
    <t>İstenen yıl sonu gösterge verisi yıllık veri olması, mevcut yılın gerçekleşme verisi alındığı zaman halen yaynlanma süresi içerisinde yayın bulunması verinin düşük kalmasına neden olmuş olup, yıl sonunda hedeflenen değere ulaşılacağı tahmin edilmektedir.</t>
  </si>
  <si>
    <t>İlk altı ayda hedeflenen atıf sayısının yarısından fazla gerçekleşme değerine ulaşılması, halen devam eden yayın ve yeni atıflar ile yıl sonu verisinin hedef değerin üstünde veri alınması olasılığını güçlendirmektedir.</t>
  </si>
  <si>
    <t xml:space="preserve">İzleme Dönemindeki Yıl Sonu Hedeflenen Değer (B) </t>
  </si>
  <si>
    <t>İlk altı aylık veri olmasına rağmen yüksek bir haber trafiği olması, eylül ayında okulların da açılması ile yılsonu değerini aşacağı tahmin edilmektedir.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</si>
</sst>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1" xfId="0" applyBorder="1" applyAlignment="1">
      <alignment horizontal="center" vertical="center" wrapText="1"/>
    </xf>
    <xf numFmtId="0" fontId="0" fillId="0" borderId="6" xfId="0" applyBorder="1" applyAlignment="1">
      <alignment horizontal="center" vertical="center" wrapText="1"/>
    </xf>
    <xf numFmtId="9" fontId="0" fillId="0" borderId="0" xfId="1" applyFont="1"/>
    <xf numFmtId="0" fontId="0" fillId="0" borderId="9" xfId="0" applyBorder="1" applyAlignment="1">
      <alignment horizontal="center"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xf>
    <xf numFmtId="9" fontId="0" fillId="0" borderId="0" xfId="0" applyNumberFormat="1" applyBorder="1" applyAlignment="1">
      <alignment horizontal="center" vertical="center"/>
    </xf>
    <xf numFmtId="3" fontId="0" fillId="0" borderId="1" xfId="0" applyNumberFormat="1" applyBorder="1" applyAlignment="1">
      <alignment horizontal="center" vertical="center"/>
    </xf>
    <xf numFmtId="3" fontId="0" fillId="0" borderId="0" xfId="0" applyNumberFormat="1" applyBorder="1" applyAlignment="1">
      <alignment horizontal="center"/>
    </xf>
    <xf numFmtId="10" fontId="0" fillId="0" borderId="6" xfId="1" applyNumberFormat="1" applyFont="1" applyBorder="1" applyAlignment="1">
      <alignment horizontal="center" vertical="center"/>
    </xf>
    <xf numFmtId="9" fontId="0" fillId="2" borderId="0" xfId="0" applyNumberFormat="1" applyFill="1" applyBorder="1" applyAlignment="1">
      <alignment horizontal="center" vertical="center"/>
    </xf>
    <xf numFmtId="3" fontId="0" fillId="2" borderId="1" xfId="0" applyNumberFormat="1" applyFill="1" applyBorder="1" applyAlignment="1">
      <alignment horizontal="center" vertical="center"/>
    </xf>
    <xf numFmtId="10" fontId="0" fillId="2" borderId="6" xfId="1" applyNumberFormat="1" applyFont="1" applyFill="1" applyBorder="1" applyAlignment="1">
      <alignment horizontal="center" vertical="center"/>
    </xf>
    <xf numFmtId="0" fontId="0" fillId="2" borderId="0" xfId="0" applyFill="1"/>
    <xf numFmtId="0" fontId="0" fillId="2" borderId="1" xfId="0" applyFill="1" applyBorder="1" applyAlignment="1">
      <alignment horizontal="center" vertical="center" wrapText="1"/>
    </xf>
    <xf numFmtId="0" fontId="0" fillId="2" borderId="11" xfId="0" applyFill="1" applyBorder="1" applyAlignment="1">
      <alignment horizontal="left" vertical="center" wrapText="1"/>
    </xf>
    <xf numFmtId="3"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10" fontId="0" fillId="0" borderId="6" xfId="1" applyNumberFormat="1"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10" fontId="0" fillId="0" borderId="2" xfId="0" applyNumberForma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2" borderId="15"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0" borderId="1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10" fontId="0" fillId="3" borderId="16" xfId="0" applyNumberFormat="1" applyFill="1" applyBorder="1" applyAlignment="1">
      <alignment horizontal="center" vertical="center" wrapText="1"/>
    </xf>
    <xf numFmtId="10" fontId="0" fillId="3" borderId="0" xfId="0" applyNumberFormat="1" applyFill="1" applyBorder="1" applyAlignment="1">
      <alignment horizontal="center" vertical="center" wrapText="1"/>
    </xf>
  </cellXfs>
  <cellStyles count="2">
    <cellStyle name="Normal" xfId="0" builtinId="0"/>
    <cellStyle name="Yüzd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20"/>
  <sheetViews>
    <sheetView view="pageBreakPreview" topLeftCell="A13" zoomScale="85" zoomScaleNormal="85" zoomScaleSheetLayoutView="85" workbookViewId="0">
      <selection activeCell="C4" sqref="C4:G4"/>
    </sheetView>
  </sheetViews>
  <sheetFormatPr defaultRowHeight="15" x14ac:dyDescent="0.25"/>
  <cols>
    <col min="1" max="1" width="6.5703125" customWidth="1"/>
    <col min="2" max="2" width="36.7109375" customWidth="1"/>
    <col min="3" max="3" width="14.42578125" customWidth="1"/>
    <col min="4" max="4" width="15.85546875" customWidth="1"/>
    <col min="5" max="5" width="15.42578125" customWidth="1"/>
    <col min="6" max="6" width="15.42578125" style="17" customWidth="1"/>
    <col min="7" max="7" width="14.42578125" customWidth="1"/>
  </cols>
  <sheetData>
    <row r="1" spans="2:9" ht="15.75" thickBot="1" x14ac:dyDescent="0.3"/>
    <row r="2" spans="2:9" ht="48.75" customHeight="1" x14ac:dyDescent="0.25">
      <c r="B2" s="5" t="s">
        <v>31</v>
      </c>
      <c r="C2" s="23" t="s">
        <v>8</v>
      </c>
      <c r="D2" s="23"/>
      <c r="E2" s="23"/>
      <c r="F2" s="23"/>
      <c r="G2" s="24"/>
    </row>
    <row r="3" spans="2:9" ht="43.5" customHeight="1" x14ac:dyDescent="0.25">
      <c r="B3" s="6" t="s">
        <v>35</v>
      </c>
      <c r="C3" s="25" t="s">
        <v>9</v>
      </c>
      <c r="D3" s="26"/>
      <c r="E3" s="26"/>
      <c r="F3" s="26"/>
      <c r="G3" s="27"/>
    </row>
    <row r="4" spans="2:9" ht="27" customHeight="1" x14ac:dyDescent="0.25">
      <c r="B4" s="6" t="s">
        <v>36</v>
      </c>
      <c r="C4" s="28">
        <f>(G7*C7)+(G9*C9)+(G11*C11)+(G13*C13)+(G15*C15)+(G17*C17)+(G19*C19)</f>
        <v>0.75</v>
      </c>
      <c r="D4" s="26"/>
      <c r="E4" s="26"/>
      <c r="F4" s="26"/>
      <c r="G4" s="27"/>
    </row>
    <row r="5" spans="2:9" ht="24" customHeight="1" x14ac:dyDescent="0.25">
      <c r="B5" s="6" t="s">
        <v>5</v>
      </c>
      <c r="C5" s="29" t="s">
        <v>10</v>
      </c>
      <c r="D5" s="26"/>
      <c r="E5" s="26"/>
      <c r="F5" s="26"/>
      <c r="G5" s="27"/>
    </row>
    <row r="6" spans="2:9" ht="76.5" customHeight="1" x14ac:dyDescent="0.25">
      <c r="B6" s="7" t="s">
        <v>0</v>
      </c>
      <c r="C6" s="4" t="s">
        <v>1</v>
      </c>
      <c r="D6" s="1" t="s">
        <v>2</v>
      </c>
      <c r="E6" s="1" t="s">
        <v>88</v>
      </c>
      <c r="F6" s="18" t="s">
        <v>3</v>
      </c>
      <c r="G6" s="2" t="s">
        <v>4</v>
      </c>
    </row>
    <row r="7" spans="2:9" ht="55.5" customHeight="1" x14ac:dyDescent="0.25">
      <c r="B7" s="19" t="s">
        <v>19</v>
      </c>
      <c r="C7" s="10">
        <v>0.15</v>
      </c>
      <c r="D7" s="11">
        <v>214</v>
      </c>
      <c r="E7" s="11">
        <v>215</v>
      </c>
      <c r="F7" s="15">
        <v>266</v>
      </c>
      <c r="G7" s="13">
        <v>1</v>
      </c>
    </row>
    <row r="8" spans="2:9" ht="70.5" customHeight="1" thickBot="1" x14ac:dyDescent="0.3">
      <c r="B8" s="6" t="s">
        <v>6</v>
      </c>
      <c r="C8" s="33" t="s">
        <v>78</v>
      </c>
      <c r="D8" s="34"/>
      <c r="E8" s="34"/>
      <c r="F8" s="34"/>
      <c r="G8" s="35"/>
    </row>
    <row r="9" spans="2:9" ht="55.5" customHeight="1" x14ac:dyDescent="0.25">
      <c r="B9" s="19" t="s">
        <v>20</v>
      </c>
      <c r="C9" s="14">
        <v>0.15</v>
      </c>
      <c r="D9" s="15">
        <v>34.5</v>
      </c>
      <c r="E9" s="15">
        <v>34</v>
      </c>
      <c r="F9" s="15">
        <v>28.9</v>
      </c>
      <c r="G9" s="16">
        <v>1</v>
      </c>
    </row>
    <row r="10" spans="2:9" ht="61.5" customHeight="1" thickBot="1" x14ac:dyDescent="0.3">
      <c r="B10" s="6" t="s">
        <v>6</v>
      </c>
      <c r="C10" s="30" t="s">
        <v>70</v>
      </c>
      <c r="D10" s="31"/>
      <c r="E10" s="31"/>
      <c r="F10" s="31"/>
      <c r="G10" s="32"/>
    </row>
    <row r="11" spans="2:9" ht="55.5" customHeight="1" x14ac:dyDescent="0.25">
      <c r="B11" s="19" t="s">
        <v>21</v>
      </c>
      <c r="C11" s="10">
        <v>0.15</v>
      </c>
      <c r="D11" s="11">
        <v>17711</v>
      </c>
      <c r="E11" s="11">
        <v>18000</v>
      </c>
      <c r="F11" s="15">
        <v>17129</v>
      </c>
      <c r="G11" s="13">
        <v>0</v>
      </c>
    </row>
    <row r="12" spans="2:9" ht="55.5" customHeight="1" thickBot="1" x14ac:dyDescent="0.3">
      <c r="B12" s="6" t="s">
        <v>6</v>
      </c>
      <c r="C12" s="30" t="s">
        <v>64</v>
      </c>
      <c r="D12" s="31"/>
      <c r="E12" s="31"/>
      <c r="F12" s="31"/>
      <c r="G12" s="32"/>
      <c r="I12" t="s">
        <v>62</v>
      </c>
    </row>
    <row r="13" spans="2:9" ht="55.5" customHeight="1" x14ac:dyDescent="0.25">
      <c r="B13" s="19" t="s">
        <v>22</v>
      </c>
      <c r="C13" s="10">
        <v>0.15</v>
      </c>
      <c r="D13" s="11">
        <v>1340</v>
      </c>
      <c r="E13" s="11">
        <v>1400</v>
      </c>
      <c r="F13" s="20">
        <v>1968</v>
      </c>
      <c r="G13" s="13">
        <v>1</v>
      </c>
    </row>
    <row r="14" spans="2:9" ht="77.25" customHeight="1" thickBot="1" x14ac:dyDescent="0.3">
      <c r="B14" s="9" t="s">
        <v>6</v>
      </c>
      <c r="C14" s="30" t="s">
        <v>79</v>
      </c>
      <c r="D14" s="31"/>
      <c r="E14" s="31"/>
      <c r="F14" s="31"/>
      <c r="G14" s="32"/>
    </row>
    <row r="15" spans="2:9" ht="55.5" customHeight="1" x14ac:dyDescent="0.25">
      <c r="B15" s="19" t="s">
        <v>23</v>
      </c>
      <c r="C15" s="10">
        <v>0.15</v>
      </c>
      <c r="D15" s="11">
        <v>120</v>
      </c>
      <c r="E15" s="11">
        <v>125</v>
      </c>
      <c r="F15" s="20">
        <v>166</v>
      </c>
      <c r="G15" s="13">
        <v>1</v>
      </c>
    </row>
    <row r="16" spans="2:9" ht="62.25" customHeight="1" thickBot="1" x14ac:dyDescent="0.3">
      <c r="B16" s="9" t="s">
        <v>6</v>
      </c>
      <c r="C16" s="30" t="s">
        <v>63</v>
      </c>
      <c r="D16" s="31"/>
      <c r="E16" s="31"/>
      <c r="F16" s="31"/>
      <c r="G16" s="32"/>
    </row>
    <row r="17" spans="2:7" ht="55.5" customHeight="1" x14ac:dyDescent="0.25">
      <c r="B17" s="19" t="s">
        <v>24</v>
      </c>
      <c r="C17" s="10">
        <v>0.15</v>
      </c>
      <c r="D17" s="11">
        <v>206</v>
      </c>
      <c r="E17" s="11">
        <v>215</v>
      </c>
      <c r="F17" s="20">
        <v>1064</v>
      </c>
      <c r="G17" s="13">
        <v>1</v>
      </c>
    </row>
    <row r="18" spans="2:7" ht="55.5" customHeight="1" thickBot="1" x14ac:dyDescent="0.3">
      <c r="B18" s="9" t="s">
        <v>6</v>
      </c>
      <c r="C18" s="30" t="s">
        <v>65</v>
      </c>
      <c r="D18" s="31"/>
      <c r="E18" s="31"/>
      <c r="F18" s="31"/>
      <c r="G18" s="32"/>
    </row>
    <row r="19" spans="2:7" ht="55.5" customHeight="1" x14ac:dyDescent="0.25">
      <c r="B19" s="19" t="s">
        <v>25</v>
      </c>
      <c r="C19" s="10">
        <v>0.1</v>
      </c>
      <c r="D19" s="11">
        <v>2820000</v>
      </c>
      <c r="E19" s="11">
        <v>2900000</v>
      </c>
      <c r="F19" s="20">
        <v>1827093.57</v>
      </c>
      <c r="G19" s="13">
        <v>0</v>
      </c>
    </row>
    <row r="20" spans="2:7" ht="64.5" customHeight="1" thickBot="1" x14ac:dyDescent="0.3">
      <c r="B20" s="9" t="s">
        <v>6</v>
      </c>
      <c r="C20" s="30" t="s">
        <v>66</v>
      </c>
      <c r="D20" s="31"/>
      <c r="E20" s="31"/>
      <c r="F20" s="31"/>
      <c r="G20" s="32"/>
    </row>
  </sheetData>
  <mergeCells count="11">
    <mergeCell ref="C18:G18"/>
    <mergeCell ref="C20:G20"/>
    <mergeCell ref="C14:G14"/>
    <mergeCell ref="C8:G8"/>
    <mergeCell ref="C10:G10"/>
    <mergeCell ref="C12:G12"/>
    <mergeCell ref="C2:G2"/>
    <mergeCell ref="C3:G3"/>
    <mergeCell ref="C4:G4"/>
    <mergeCell ref="C5:G5"/>
    <mergeCell ref="C16:G16"/>
  </mergeCell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2"/>
  <sheetViews>
    <sheetView view="pageBreakPreview" zoomScale="60" zoomScaleNormal="85" workbookViewId="0">
      <selection activeCell="C4" sqref="C4:G4"/>
    </sheetView>
  </sheetViews>
  <sheetFormatPr defaultRowHeight="15" x14ac:dyDescent="0.25"/>
  <cols>
    <col min="2" max="2" width="32.85546875" customWidth="1"/>
    <col min="3" max="3" width="14.42578125" customWidth="1"/>
    <col min="4" max="4" width="15.85546875" customWidth="1"/>
    <col min="5" max="6" width="15.42578125" customWidth="1"/>
    <col min="7" max="7" width="14.42578125" customWidth="1"/>
  </cols>
  <sheetData>
    <row r="1" spans="2:7" ht="15.75" thickBot="1" x14ac:dyDescent="0.3"/>
    <row r="2" spans="2:7" ht="48.75" customHeight="1" x14ac:dyDescent="0.25">
      <c r="B2" s="5" t="s">
        <v>31</v>
      </c>
      <c r="C2" s="23" t="s">
        <v>8</v>
      </c>
      <c r="D2" s="23"/>
      <c r="E2" s="23"/>
      <c r="F2" s="23"/>
      <c r="G2" s="24"/>
    </row>
    <row r="3" spans="2:7" ht="43.5" customHeight="1" x14ac:dyDescent="0.25">
      <c r="B3" s="6" t="s">
        <v>32</v>
      </c>
      <c r="C3" s="25" t="s">
        <v>11</v>
      </c>
      <c r="D3" s="26"/>
      <c r="E3" s="26"/>
      <c r="F3" s="26"/>
      <c r="G3" s="27"/>
    </row>
    <row r="4" spans="2:7" ht="35.25" customHeight="1" x14ac:dyDescent="0.25">
      <c r="B4" s="6" t="s">
        <v>34</v>
      </c>
      <c r="C4" s="28">
        <f>(G7*C7)+(G9*C9)+(G11*C11)</f>
        <v>1</v>
      </c>
      <c r="D4" s="26"/>
      <c r="E4" s="26"/>
      <c r="F4" s="26"/>
      <c r="G4" s="27"/>
    </row>
    <row r="5" spans="2:7" ht="24" customHeight="1" x14ac:dyDescent="0.25">
      <c r="B5" s="6" t="s">
        <v>5</v>
      </c>
      <c r="C5" s="29" t="s">
        <v>10</v>
      </c>
      <c r="D5" s="26"/>
      <c r="E5" s="26"/>
      <c r="F5" s="26"/>
      <c r="G5" s="27"/>
    </row>
    <row r="6" spans="2:7" ht="76.5" customHeight="1" x14ac:dyDescent="0.25">
      <c r="B6" s="7" t="s">
        <v>0</v>
      </c>
      <c r="C6" s="4" t="s">
        <v>1</v>
      </c>
      <c r="D6" s="1" t="s">
        <v>2</v>
      </c>
      <c r="E6" s="1" t="s">
        <v>88</v>
      </c>
      <c r="F6" s="1" t="s">
        <v>3</v>
      </c>
      <c r="G6" s="2" t="s">
        <v>4</v>
      </c>
    </row>
    <row r="7" spans="2:7" ht="48" customHeight="1" x14ac:dyDescent="0.25">
      <c r="B7" s="19" t="s">
        <v>16</v>
      </c>
      <c r="C7" s="10">
        <v>0.4</v>
      </c>
      <c r="D7" s="11">
        <v>387870</v>
      </c>
      <c r="E7" s="11">
        <v>390000</v>
      </c>
      <c r="F7" s="20">
        <v>2961077</v>
      </c>
      <c r="G7" s="13">
        <v>1</v>
      </c>
    </row>
    <row r="8" spans="2:7" ht="48" customHeight="1" x14ac:dyDescent="0.25">
      <c r="B8" s="6" t="s">
        <v>6</v>
      </c>
      <c r="C8" s="36" t="s">
        <v>80</v>
      </c>
      <c r="D8" s="37"/>
      <c r="E8" s="37"/>
      <c r="F8" s="37"/>
      <c r="G8" s="38"/>
    </row>
    <row r="9" spans="2:7" ht="48" customHeight="1" x14ac:dyDescent="0.25">
      <c r="B9" s="19" t="s">
        <v>17</v>
      </c>
      <c r="C9" s="10">
        <v>0.3</v>
      </c>
      <c r="D9" s="11">
        <v>21315</v>
      </c>
      <c r="E9" s="11">
        <v>22000</v>
      </c>
      <c r="F9" s="20">
        <v>23171</v>
      </c>
      <c r="G9" s="13">
        <v>1</v>
      </c>
    </row>
    <row r="10" spans="2:7" ht="48" customHeight="1" x14ac:dyDescent="0.25">
      <c r="B10" s="6" t="s">
        <v>6</v>
      </c>
      <c r="C10" s="36" t="s">
        <v>71</v>
      </c>
      <c r="D10" s="37"/>
      <c r="E10" s="37"/>
      <c r="F10" s="37"/>
      <c r="G10" s="38"/>
    </row>
    <row r="11" spans="2:7" ht="48" customHeight="1" x14ac:dyDescent="0.25">
      <c r="B11" s="19" t="s">
        <v>18</v>
      </c>
      <c r="C11" s="10">
        <v>0.3</v>
      </c>
      <c r="D11" s="11">
        <v>4461</v>
      </c>
      <c r="E11" s="11">
        <v>4700</v>
      </c>
      <c r="F11" s="11">
        <v>18509</v>
      </c>
      <c r="G11" s="13">
        <v>1</v>
      </c>
    </row>
    <row r="12" spans="2:7" ht="69" customHeight="1" x14ac:dyDescent="0.25">
      <c r="B12" s="6" t="s">
        <v>6</v>
      </c>
      <c r="C12" s="39" t="s">
        <v>72</v>
      </c>
      <c r="D12" s="40"/>
      <c r="E12" s="40"/>
      <c r="F12" s="40"/>
      <c r="G12" s="41"/>
    </row>
  </sheetData>
  <mergeCells count="7">
    <mergeCell ref="C10:G10"/>
    <mergeCell ref="C12:G12"/>
    <mergeCell ref="C2:G2"/>
    <mergeCell ref="C3:G3"/>
    <mergeCell ref="C4:G4"/>
    <mergeCell ref="C5:G5"/>
    <mergeCell ref="C8:G8"/>
  </mergeCells>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12"/>
  <sheetViews>
    <sheetView view="pageBreakPreview" zoomScale="60" zoomScaleNormal="85" workbookViewId="0">
      <selection activeCell="C4" sqref="C4:G4"/>
    </sheetView>
  </sheetViews>
  <sheetFormatPr defaultRowHeight="15" x14ac:dyDescent="0.25"/>
  <cols>
    <col min="2" max="2" width="32.85546875" customWidth="1"/>
    <col min="3" max="3" width="14.42578125" customWidth="1"/>
    <col min="4" max="4" width="15.85546875" customWidth="1"/>
    <col min="5" max="6" width="15.42578125" customWidth="1"/>
    <col min="7" max="7" width="14.42578125" customWidth="1"/>
  </cols>
  <sheetData>
    <row r="1" spans="2:9" ht="15.75" thickBot="1" x14ac:dyDescent="0.3"/>
    <row r="2" spans="2:9" ht="48.75" customHeight="1" x14ac:dyDescent="0.25">
      <c r="B2" s="5" t="s">
        <v>31</v>
      </c>
      <c r="C2" s="23" t="s">
        <v>8</v>
      </c>
      <c r="D2" s="23"/>
      <c r="E2" s="23"/>
      <c r="F2" s="23"/>
      <c r="G2" s="24"/>
    </row>
    <row r="3" spans="2:9" ht="43.5" customHeight="1" x14ac:dyDescent="0.25">
      <c r="B3" s="6" t="s">
        <v>33</v>
      </c>
      <c r="C3" s="25" t="s">
        <v>12</v>
      </c>
      <c r="D3" s="26"/>
      <c r="E3" s="26"/>
      <c r="F3" s="26"/>
      <c r="G3" s="27"/>
    </row>
    <row r="4" spans="2:9" ht="35.25" customHeight="1" x14ac:dyDescent="0.25">
      <c r="B4" s="6" t="s">
        <v>34</v>
      </c>
      <c r="C4" s="28">
        <f>(G7*C7)+(G9*C9)+(G11*C11)</f>
        <v>3.7499999999999999E-2</v>
      </c>
      <c r="D4" s="26"/>
      <c r="E4" s="26"/>
      <c r="F4" s="26"/>
      <c r="G4" s="27"/>
    </row>
    <row r="5" spans="2:9" ht="24" customHeight="1" x14ac:dyDescent="0.25">
      <c r="B5" s="6" t="s">
        <v>5</v>
      </c>
      <c r="C5" s="29" t="s">
        <v>10</v>
      </c>
      <c r="D5" s="26"/>
      <c r="E5" s="26"/>
      <c r="F5" s="26"/>
      <c r="G5" s="27"/>
      <c r="I5" s="3"/>
    </row>
    <row r="6" spans="2:9" ht="76.5" customHeight="1" x14ac:dyDescent="0.25">
      <c r="B6" s="7" t="s">
        <v>0</v>
      </c>
      <c r="C6" s="4" t="s">
        <v>1</v>
      </c>
      <c r="D6" s="1" t="s">
        <v>2</v>
      </c>
      <c r="E6" s="1" t="s">
        <v>88</v>
      </c>
      <c r="F6" s="1" t="s">
        <v>3</v>
      </c>
      <c r="G6" s="2" t="s">
        <v>4</v>
      </c>
    </row>
    <row r="7" spans="2:9" ht="47.25" customHeight="1" x14ac:dyDescent="0.25">
      <c r="B7" s="19" t="s">
        <v>13</v>
      </c>
      <c r="C7" s="10">
        <v>0.3</v>
      </c>
      <c r="D7" s="11">
        <v>2</v>
      </c>
      <c r="E7" s="11">
        <v>10</v>
      </c>
      <c r="F7" s="20">
        <v>3</v>
      </c>
      <c r="G7" s="13">
        <f>(F7-D7)/(E7-D7)</f>
        <v>0.125</v>
      </c>
    </row>
    <row r="8" spans="2:9" ht="78" customHeight="1" x14ac:dyDescent="0.25">
      <c r="B8" s="6" t="s">
        <v>6</v>
      </c>
      <c r="C8" s="36" t="s">
        <v>81</v>
      </c>
      <c r="D8" s="37"/>
      <c r="E8" s="37"/>
      <c r="F8" s="37"/>
      <c r="G8" s="38"/>
    </row>
    <row r="9" spans="2:9" ht="62.25" customHeight="1" x14ac:dyDescent="0.25">
      <c r="B9" s="19" t="s">
        <v>14</v>
      </c>
      <c r="C9" s="10">
        <v>0.3</v>
      </c>
      <c r="D9" s="11">
        <v>38</v>
      </c>
      <c r="E9" s="11">
        <v>40</v>
      </c>
      <c r="F9" s="11">
        <v>11</v>
      </c>
      <c r="G9" s="13">
        <v>0</v>
      </c>
      <c r="H9" s="12"/>
    </row>
    <row r="10" spans="2:9" ht="78.75" customHeight="1" x14ac:dyDescent="0.25">
      <c r="B10" s="6" t="s">
        <v>6</v>
      </c>
      <c r="C10" s="36" t="s">
        <v>73</v>
      </c>
      <c r="D10" s="37"/>
      <c r="E10" s="37"/>
      <c r="F10" s="37"/>
      <c r="G10" s="38"/>
    </row>
    <row r="11" spans="2:9" ht="47.25" customHeight="1" x14ac:dyDescent="0.25">
      <c r="B11" s="19" t="s">
        <v>15</v>
      </c>
      <c r="C11" s="10">
        <v>0.3</v>
      </c>
      <c r="D11" s="11">
        <v>156685</v>
      </c>
      <c r="E11" s="11">
        <v>170000</v>
      </c>
      <c r="F11" s="11">
        <v>31933</v>
      </c>
      <c r="G11" s="13">
        <v>0</v>
      </c>
      <c r="H11" s="12"/>
    </row>
    <row r="12" spans="2:9" ht="68.25" customHeight="1" x14ac:dyDescent="0.25">
      <c r="B12" s="6" t="s">
        <v>6</v>
      </c>
      <c r="C12" s="39" t="s">
        <v>82</v>
      </c>
      <c r="D12" s="40"/>
      <c r="E12" s="40"/>
      <c r="F12" s="40"/>
      <c r="G12" s="41"/>
    </row>
  </sheetData>
  <mergeCells count="7">
    <mergeCell ref="C10:G10"/>
    <mergeCell ref="C12:G12"/>
    <mergeCell ref="C2:G2"/>
    <mergeCell ref="C3:G3"/>
    <mergeCell ref="C4:G4"/>
    <mergeCell ref="C5:G5"/>
    <mergeCell ref="C8:G8"/>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10"/>
  <sheetViews>
    <sheetView view="pageBreakPreview" zoomScale="60" zoomScaleNormal="85" workbookViewId="0">
      <selection activeCell="C4" sqref="C4:G4"/>
    </sheetView>
  </sheetViews>
  <sheetFormatPr defaultRowHeight="15" x14ac:dyDescent="0.25"/>
  <cols>
    <col min="2" max="2" width="32.85546875" customWidth="1"/>
    <col min="3" max="3" width="14.42578125" customWidth="1"/>
    <col min="4" max="4" width="15.85546875" customWidth="1"/>
    <col min="5" max="6" width="15.42578125" customWidth="1"/>
    <col min="7" max="7" width="14.42578125" customWidth="1"/>
  </cols>
  <sheetData>
    <row r="1" spans="2:9" ht="15.75" thickBot="1" x14ac:dyDescent="0.3"/>
    <row r="2" spans="2:9" ht="48.75" customHeight="1" x14ac:dyDescent="0.25">
      <c r="B2" s="5" t="s">
        <v>31</v>
      </c>
      <c r="C2" s="23" t="s">
        <v>8</v>
      </c>
      <c r="D2" s="23"/>
      <c r="E2" s="23"/>
      <c r="F2" s="23"/>
      <c r="G2" s="24"/>
    </row>
    <row r="3" spans="2:9" ht="43.5" customHeight="1" x14ac:dyDescent="0.25">
      <c r="B3" s="6" t="s">
        <v>30</v>
      </c>
      <c r="C3" s="25" t="s">
        <v>28</v>
      </c>
      <c r="D3" s="26"/>
      <c r="E3" s="26"/>
      <c r="F3" s="26"/>
      <c r="G3" s="27"/>
    </row>
    <row r="4" spans="2:9" ht="35.25" customHeight="1" x14ac:dyDescent="0.25">
      <c r="B4" s="6" t="s">
        <v>29</v>
      </c>
      <c r="C4" s="28">
        <f>(G7*C7)+(G9*C9)</f>
        <v>1</v>
      </c>
      <c r="D4" s="26"/>
      <c r="E4" s="26"/>
      <c r="F4" s="26"/>
      <c r="G4" s="27"/>
    </row>
    <row r="5" spans="2:9" ht="24" customHeight="1" x14ac:dyDescent="0.25">
      <c r="B5" s="6" t="s">
        <v>5</v>
      </c>
      <c r="C5" s="29" t="s">
        <v>10</v>
      </c>
      <c r="D5" s="26"/>
      <c r="E5" s="26"/>
      <c r="F5" s="26"/>
      <c r="G5" s="27"/>
      <c r="I5" s="3"/>
    </row>
    <row r="6" spans="2:9" ht="76.5" customHeight="1" x14ac:dyDescent="0.25">
      <c r="B6" s="7" t="s">
        <v>0</v>
      </c>
      <c r="C6" s="4" t="s">
        <v>1</v>
      </c>
      <c r="D6" s="1" t="s">
        <v>2</v>
      </c>
      <c r="E6" s="1" t="s">
        <v>88</v>
      </c>
      <c r="F6" s="1" t="s">
        <v>3</v>
      </c>
      <c r="G6" s="2" t="s">
        <v>4</v>
      </c>
    </row>
    <row r="7" spans="2:9" ht="64.5" customHeight="1" x14ac:dyDescent="0.25">
      <c r="B7" s="19" t="s">
        <v>26</v>
      </c>
      <c r="C7" s="10">
        <v>0.5</v>
      </c>
      <c r="D7" s="11">
        <v>25</v>
      </c>
      <c r="E7" s="11">
        <v>26</v>
      </c>
      <c r="F7" s="11">
        <v>27</v>
      </c>
      <c r="G7" s="13">
        <v>1</v>
      </c>
      <c r="H7" s="12"/>
    </row>
    <row r="8" spans="2:9" ht="64.5" customHeight="1" x14ac:dyDescent="0.25">
      <c r="B8" s="6" t="s">
        <v>6</v>
      </c>
      <c r="C8" s="39" t="s">
        <v>74</v>
      </c>
      <c r="D8" s="40"/>
      <c r="E8" s="40"/>
      <c r="F8" s="40"/>
      <c r="G8" s="41"/>
    </row>
    <row r="9" spans="2:9" ht="64.5" customHeight="1" x14ac:dyDescent="0.25">
      <c r="B9" s="19" t="s">
        <v>27</v>
      </c>
      <c r="C9" s="10">
        <v>0.5</v>
      </c>
      <c r="D9" s="11">
        <v>5</v>
      </c>
      <c r="E9" s="11">
        <v>6</v>
      </c>
      <c r="F9" s="11">
        <v>13</v>
      </c>
      <c r="G9" s="13">
        <v>1</v>
      </c>
      <c r="H9" s="12"/>
    </row>
    <row r="10" spans="2:9" ht="74.25" customHeight="1" x14ac:dyDescent="0.25">
      <c r="B10" s="6" t="s">
        <v>6</v>
      </c>
      <c r="C10" s="39" t="s">
        <v>75</v>
      </c>
      <c r="D10" s="40"/>
      <c r="E10" s="40"/>
      <c r="F10" s="40"/>
      <c r="G10" s="41"/>
    </row>
  </sheetData>
  <mergeCells count="6">
    <mergeCell ref="C8:G8"/>
    <mergeCell ref="C10:G10"/>
    <mergeCell ref="C2:G2"/>
    <mergeCell ref="C3:G3"/>
    <mergeCell ref="C4:G4"/>
    <mergeCell ref="C5:G5"/>
  </mergeCells>
  <pageMargins left="0.70866141732283472" right="0.70866141732283472"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16"/>
  <sheetViews>
    <sheetView view="pageBreakPreview" zoomScale="60" zoomScaleNormal="70" workbookViewId="0">
      <selection activeCell="A3" sqref="A3:XFD3"/>
    </sheetView>
  </sheetViews>
  <sheetFormatPr defaultRowHeight="15" x14ac:dyDescent="0.25"/>
  <cols>
    <col min="1" max="1" width="4.140625" customWidth="1"/>
    <col min="2" max="2" width="41.140625" customWidth="1"/>
    <col min="3" max="3" width="14.42578125" customWidth="1"/>
    <col min="4" max="4" width="15.85546875" customWidth="1"/>
    <col min="5" max="6" width="15.42578125" customWidth="1"/>
    <col min="7" max="7" width="20.140625" customWidth="1"/>
  </cols>
  <sheetData>
    <row r="1" spans="2:7" ht="15.75" thickBot="1" x14ac:dyDescent="0.3"/>
    <row r="2" spans="2:7" ht="48.75" customHeight="1" x14ac:dyDescent="0.25">
      <c r="B2" s="5" t="s">
        <v>39</v>
      </c>
      <c r="C2" s="23" t="s">
        <v>37</v>
      </c>
      <c r="D2" s="23"/>
      <c r="E2" s="23"/>
      <c r="F2" s="23"/>
      <c r="G2" s="24"/>
    </row>
    <row r="3" spans="2:7" ht="43.5" customHeight="1" x14ac:dyDescent="0.25">
      <c r="B3" s="6" t="s">
        <v>40</v>
      </c>
      <c r="C3" s="25" t="s">
        <v>38</v>
      </c>
      <c r="D3" s="26"/>
      <c r="E3" s="26"/>
      <c r="F3" s="26"/>
      <c r="G3" s="27"/>
    </row>
    <row r="4" spans="2:7" ht="35.25" customHeight="1" x14ac:dyDescent="0.25">
      <c r="B4" s="6" t="s">
        <v>41</v>
      </c>
      <c r="C4" s="28">
        <f>(G7*C7)+(G9*C9)+(G11*C11)+(G13*C13)+(G15*C15)</f>
        <v>0.8</v>
      </c>
      <c r="D4" s="26"/>
      <c r="E4" s="26"/>
      <c r="F4" s="26"/>
      <c r="G4" s="27"/>
    </row>
    <row r="5" spans="2:7" ht="24" customHeight="1" x14ac:dyDescent="0.25">
      <c r="B5" s="6" t="s">
        <v>5</v>
      </c>
      <c r="C5" s="29" t="s">
        <v>7</v>
      </c>
      <c r="D5" s="26"/>
      <c r="E5" s="26"/>
      <c r="F5" s="26"/>
      <c r="G5" s="27"/>
    </row>
    <row r="6" spans="2:7" ht="76.5" customHeight="1" x14ac:dyDescent="0.25">
      <c r="B6" s="7" t="s">
        <v>0</v>
      </c>
      <c r="C6" s="4" t="s">
        <v>1</v>
      </c>
      <c r="D6" s="1" t="s">
        <v>2</v>
      </c>
      <c r="E6" s="1" t="s">
        <v>88</v>
      </c>
      <c r="F6" s="1" t="s">
        <v>3</v>
      </c>
      <c r="G6" s="2" t="s">
        <v>4</v>
      </c>
    </row>
    <row r="7" spans="2:7" ht="63.75" customHeight="1" x14ac:dyDescent="0.25">
      <c r="B7" s="19" t="s">
        <v>42</v>
      </c>
      <c r="C7" s="10">
        <v>0.2</v>
      </c>
      <c r="D7" s="11">
        <v>36</v>
      </c>
      <c r="E7" s="11">
        <v>38</v>
      </c>
      <c r="F7" s="11">
        <v>65</v>
      </c>
      <c r="G7" s="13">
        <v>1</v>
      </c>
    </row>
    <row r="8" spans="2:7" ht="63.75" customHeight="1" thickBot="1" x14ac:dyDescent="0.3">
      <c r="B8" s="6" t="s">
        <v>6</v>
      </c>
      <c r="C8" s="30" t="s">
        <v>68</v>
      </c>
      <c r="D8" s="31"/>
      <c r="E8" s="31"/>
      <c r="F8" s="31"/>
      <c r="G8" s="32"/>
    </row>
    <row r="9" spans="2:7" ht="63.75" customHeight="1" x14ac:dyDescent="0.25">
      <c r="B9" s="19" t="s">
        <v>43</v>
      </c>
      <c r="C9" s="10">
        <v>0.2</v>
      </c>
      <c r="D9" s="11">
        <v>1400000</v>
      </c>
      <c r="E9" s="11">
        <v>1500000</v>
      </c>
      <c r="F9" s="11">
        <v>5281446</v>
      </c>
      <c r="G9" s="13">
        <v>1</v>
      </c>
    </row>
    <row r="10" spans="2:7" ht="90" customHeight="1" thickBot="1" x14ac:dyDescent="0.3">
      <c r="B10" s="6" t="s">
        <v>6</v>
      </c>
      <c r="C10" s="30" t="s">
        <v>69</v>
      </c>
      <c r="D10" s="31"/>
      <c r="E10" s="31"/>
      <c r="F10" s="31"/>
      <c r="G10" s="32"/>
    </row>
    <row r="11" spans="2:7" ht="63.75" customHeight="1" x14ac:dyDescent="0.25">
      <c r="B11" s="8" t="s">
        <v>44</v>
      </c>
      <c r="C11" s="10">
        <v>0.2</v>
      </c>
      <c r="D11" s="11">
        <v>130667.84</v>
      </c>
      <c r="E11" s="11">
        <v>135000</v>
      </c>
      <c r="F11" s="11">
        <v>831946.86</v>
      </c>
      <c r="G11" s="13">
        <v>1</v>
      </c>
    </row>
    <row r="12" spans="2:7" ht="63.75" customHeight="1" thickBot="1" x14ac:dyDescent="0.3">
      <c r="B12" s="6" t="s">
        <v>6</v>
      </c>
      <c r="C12" s="30" t="s">
        <v>77</v>
      </c>
      <c r="D12" s="31"/>
      <c r="E12" s="31"/>
      <c r="F12" s="31"/>
      <c r="G12" s="32"/>
    </row>
    <row r="13" spans="2:7" ht="63.75" customHeight="1" x14ac:dyDescent="0.25">
      <c r="B13" s="19" t="s">
        <v>45</v>
      </c>
      <c r="C13" s="10">
        <v>0.2</v>
      </c>
      <c r="D13" s="11">
        <v>14</v>
      </c>
      <c r="E13" s="11">
        <v>15</v>
      </c>
      <c r="F13" s="11">
        <v>0</v>
      </c>
      <c r="G13" s="13">
        <v>0</v>
      </c>
    </row>
    <row r="14" spans="2:7" ht="63.75" customHeight="1" thickBot="1" x14ac:dyDescent="0.3">
      <c r="B14" s="9" t="s">
        <v>6</v>
      </c>
      <c r="C14" s="30" t="s">
        <v>83</v>
      </c>
      <c r="D14" s="31"/>
      <c r="E14" s="31"/>
      <c r="F14" s="31"/>
      <c r="G14" s="32"/>
    </row>
    <row r="15" spans="2:7" ht="75" customHeight="1" x14ac:dyDescent="0.25">
      <c r="B15" s="19" t="s">
        <v>46</v>
      </c>
      <c r="C15" s="10">
        <v>0.2</v>
      </c>
      <c r="D15" s="11">
        <v>0</v>
      </c>
      <c r="E15" s="11">
        <v>2</v>
      </c>
      <c r="F15" s="11">
        <v>17</v>
      </c>
      <c r="G15" s="13">
        <v>1</v>
      </c>
    </row>
    <row r="16" spans="2:7" ht="68.25" customHeight="1" thickBot="1" x14ac:dyDescent="0.3">
      <c r="B16" s="9" t="s">
        <v>6</v>
      </c>
      <c r="C16" s="30" t="s">
        <v>67</v>
      </c>
      <c r="D16" s="31"/>
      <c r="E16" s="31"/>
      <c r="F16" s="31"/>
      <c r="G16" s="32"/>
    </row>
  </sheetData>
  <mergeCells count="9">
    <mergeCell ref="C16:G16"/>
    <mergeCell ref="C8:G8"/>
    <mergeCell ref="C10:G10"/>
    <mergeCell ref="C12:G12"/>
    <mergeCell ref="C2:G2"/>
    <mergeCell ref="C3:G3"/>
    <mergeCell ref="C4:G4"/>
    <mergeCell ref="C5:G5"/>
    <mergeCell ref="C14:G14"/>
  </mergeCells>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12"/>
  <sheetViews>
    <sheetView view="pageBreakPreview" zoomScale="60" zoomScaleNormal="85" workbookViewId="0">
      <selection activeCell="C4" sqref="C4:G4"/>
    </sheetView>
  </sheetViews>
  <sheetFormatPr defaultRowHeight="15" x14ac:dyDescent="0.25"/>
  <cols>
    <col min="2" max="2" width="34.140625" customWidth="1"/>
    <col min="3" max="3" width="14.42578125" customWidth="1"/>
    <col min="4" max="4" width="15.85546875" customWidth="1"/>
    <col min="5" max="6" width="15.42578125" customWidth="1"/>
    <col min="7" max="7" width="14.42578125" customWidth="1"/>
  </cols>
  <sheetData>
    <row r="1" spans="2:7" ht="15.75" thickBot="1" x14ac:dyDescent="0.3"/>
    <row r="2" spans="2:7" ht="48.75" customHeight="1" x14ac:dyDescent="0.25">
      <c r="B2" s="5" t="s">
        <v>39</v>
      </c>
      <c r="C2" s="23" t="s">
        <v>37</v>
      </c>
      <c r="D2" s="23"/>
      <c r="E2" s="23"/>
      <c r="F2" s="23"/>
      <c r="G2" s="24"/>
    </row>
    <row r="3" spans="2:7" ht="43.5" customHeight="1" x14ac:dyDescent="0.25">
      <c r="B3" s="6" t="s">
        <v>47</v>
      </c>
      <c r="C3" s="25" t="s">
        <v>49</v>
      </c>
      <c r="D3" s="26"/>
      <c r="E3" s="26"/>
      <c r="F3" s="26"/>
      <c r="G3" s="27"/>
    </row>
    <row r="4" spans="2:7" ht="35.25" customHeight="1" x14ac:dyDescent="0.25">
      <c r="B4" s="6" t="s">
        <v>48</v>
      </c>
      <c r="C4" s="28">
        <f>(G7*C7)+(G9*C9)+(G11*C11)</f>
        <v>0</v>
      </c>
      <c r="D4" s="26"/>
      <c r="E4" s="26"/>
      <c r="F4" s="26"/>
      <c r="G4" s="27"/>
    </row>
    <row r="5" spans="2:7" ht="24" customHeight="1" x14ac:dyDescent="0.25">
      <c r="B5" s="6" t="s">
        <v>5</v>
      </c>
      <c r="C5" s="29" t="s">
        <v>10</v>
      </c>
      <c r="D5" s="26"/>
      <c r="E5" s="26"/>
      <c r="F5" s="26"/>
      <c r="G5" s="27"/>
    </row>
    <row r="6" spans="2:7" ht="76.5" customHeight="1" x14ac:dyDescent="0.25">
      <c r="B6" s="7" t="s">
        <v>0</v>
      </c>
      <c r="C6" s="4" t="s">
        <v>1</v>
      </c>
      <c r="D6" s="1" t="s">
        <v>2</v>
      </c>
      <c r="E6" s="1" t="s">
        <v>88</v>
      </c>
      <c r="F6" s="1" t="s">
        <v>3</v>
      </c>
      <c r="G6" s="2" t="s">
        <v>4</v>
      </c>
    </row>
    <row r="7" spans="2:7" ht="47.25" customHeight="1" x14ac:dyDescent="0.25">
      <c r="B7" s="19" t="s">
        <v>50</v>
      </c>
      <c r="C7" s="10">
        <v>0.35</v>
      </c>
      <c r="D7" s="11">
        <v>215</v>
      </c>
      <c r="E7" s="11">
        <v>220</v>
      </c>
      <c r="F7" s="21">
        <v>91</v>
      </c>
      <c r="G7" s="13">
        <v>0</v>
      </c>
    </row>
    <row r="8" spans="2:7" ht="67.5" customHeight="1" thickBot="1" x14ac:dyDescent="0.3">
      <c r="B8" s="6" t="s">
        <v>6</v>
      </c>
      <c r="C8" s="30" t="s">
        <v>86</v>
      </c>
      <c r="D8" s="31"/>
      <c r="E8" s="31"/>
      <c r="F8" s="31"/>
      <c r="G8" s="32"/>
    </row>
    <row r="9" spans="2:7" ht="47.25" customHeight="1" x14ac:dyDescent="0.25">
      <c r="B9" s="19" t="s">
        <v>51</v>
      </c>
      <c r="C9" s="10">
        <v>0.35</v>
      </c>
      <c r="D9" s="11">
        <v>3325</v>
      </c>
      <c r="E9" s="11">
        <v>3400</v>
      </c>
      <c r="F9" s="11">
        <v>1981</v>
      </c>
      <c r="G9" s="13">
        <v>0</v>
      </c>
    </row>
    <row r="10" spans="2:7" ht="55.5" customHeight="1" thickBot="1" x14ac:dyDescent="0.3">
      <c r="B10" s="6" t="s">
        <v>6</v>
      </c>
      <c r="C10" s="33" t="s">
        <v>87</v>
      </c>
      <c r="D10" s="34"/>
      <c r="E10" s="34"/>
      <c r="F10" s="34"/>
      <c r="G10" s="35"/>
    </row>
    <row r="11" spans="2:7" ht="47.25" customHeight="1" x14ac:dyDescent="0.25">
      <c r="B11" s="19" t="s">
        <v>52</v>
      </c>
      <c r="C11" s="10">
        <v>0.2</v>
      </c>
      <c r="D11" s="11">
        <v>261</v>
      </c>
      <c r="E11" s="11">
        <v>270</v>
      </c>
      <c r="F11" s="11">
        <v>102</v>
      </c>
      <c r="G11" s="13">
        <v>0</v>
      </c>
    </row>
    <row r="12" spans="2:7" ht="65.25" customHeight="1" thickBot="1" x14ac:dyDescent="0.3">
      <c r="B12" s="6" t="s">
        <v>6</v>
      </c>
      <c r="C12" s="30" t="s">
        <v>86</v>
      </c>
      <c r="D12" s="31"/>
      <c r="E12" s="31"/>
      <c r="F12" s="31"/>
      <c r="G12" s="32"/>
    </row>
  </sheetData>
  <mergeCells count="7">
    <mergeCell ref="C12:G12"/>
    <mergeCell ref="C8:G8"/>
    <mergeCell ref="C10:G10"/>
    <mergeCell ref="C2:G2"/>
    <mergeCell ref="C3:G3"/>
    <mergeCell ref="C4:G4"/>
    <mergeCell ref="C5:G5"/>
  </mergeCells>
  <pageMargins left="0.70866141732283472" right="0.70866141732283472"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K14"/>
  <sheetViews>
    <sheetView tabSelected="1" view="pageBreakPreview" topLeftCell="A4" zoomScale="70" zoomScaleNormal="70" zoomScaleSheetLayoutView="70" workbookViewId="0">
      <selection activeCell="C12" sqref="C12:G12"/>
    </sheetView>
  </sheetViews>
  <sheetFormatPr defaultRowHeight="15" x14ac:dyDescent="0.25"/>
  <cols>
    <col min="2" max="2" width="32.85546875" customWidth="1"/>
    <col min="3" max="3" width="14.42578125" customWidth="1"/>
    <col min="4" max="4" width="15.85546875" customWidth="1"/>
    <col min="5" max="6" width="15.42578125" customWidth="1"/>
    <col min="7" max="7" width="14.42578125" customWidth="1"/>
  </cols>
  <sheetData>
    <row r="1" spans="2:11" ht="15.75" thickBot="1" x14ac:dyDescent="0.3"/>
    <row r="2" spans="2:11" ht="48.75" customHeight="1" x14ac:dyDescent="0.25">
      <c r="B2" s="5" t="s">
        <v>53</v>
      </c>
      <c r="C2" s="23" t="s">
        <v>56</v>
      </c>
      <c r="D2" s="23"/>
      <c r="E2" s="23"/>
      <c r="F2" s="23"/>
      <c r="G2" s="24"/>
    </row>
    <row r="3" spans="2:11" ht="43.5" customHeight="1" x14ac:dyDescent="0.25">
      <c r="B3" s="6" t="s">
        <v>54</v>
      </c>
      <c r="C3" s="25" t="s">
        <v>57</v>
      </c>
      <c r="D3" s="26"/>
      <c r="E3" s="26"/>
      <c r="F3" s="26"/>
      <c r="G3" s="27"/>
    </row>
    <row r="4" spans="2:11" ht="35.25" customHeight="1" x14ac:dyDescent="0.25">
      <c r="B4" s="6" t="s">
        <v>55</v>
      </c>
      <c r="C4" s="28">
        <f>(G7*C7)+(G9*C9)+(G11*C11)+(G13*C13)</f>
        <v>0.5</v>
      </c>
      <c r="D4" s="26"/>
      <c r="E4" s="26"/>
      <c r="F4" s="26"/>
      <c r="G4" s="27"/>
    </row>
    <row r="5" spans="2:11" ht="24" customHeight="1" x14ac:dyDescent="0.25">
      <c r="B5" s="6" t="s">
        <v>5</v>
      </c>
      <c r="C5" s="25" t="s">
        <v>10</v>
      </c>
      <c r="D5" s="26"/>
      <c r="E5" s="26"/>
      <c r="F5" s="26"/>
      <c r="G5" s="27"/>
    </row>
    <row r="6" spans="2:11" ht="76.5" customHeight="1" x14ac:dyDescent="0.25">
      <c r="B6" s="7" t="s">
        <v>0</v>
      </c>
      <c r="C6" s="4" t="s">
        <v>1</v>
      </c>
      <c r="D6" s="1" t="s">
        <v>2</v>
      </c>
      <c r="E6" s="1" t="s">
        <v>88</v>
      </c>
      <c r="F6" s="1" t="s">
        <v>3</v>
      </c>
      <c r="G6" s="2" t="s">
        <v>4</v>
      </c>
    </row>
    <row r="7" spans="2:11" ht="68.25" customHeight="1" x14ac:dyDescent="0.25">
      <c r="B7" s="19" t="s">
        <v>58</v>
      </c>
      <c r="C7" s="10">
        <v>0.25</v>
      </c>
      <c r="D7" s="11">
        <v>122</v>
      </c>
      <c r="E7" s="11">
        <v>125</v>
      </c>
      <c r="F7" s="11">
        <v>72</v>
      </c>
      <c r="G7" s="13">
        <v>0</v>
      </c>
    </row>
    <row r="8" spans="2:11" ht="75.75" customHeight="1" thickBot="1" x14ac:dyDescent="0.3">
      <c r="B8" s="6" t="s">
        <v>6</v>
      </c>
      <c r="C8" s="30" t="s">
        <v>84</v>
      </c>
      <c r="D8" s="31"/>
      <c r="E8" s="31"/>
      <c r="F8" s="31"/>
      <c r="G8" s="32"/>
    </row>
    <row r="9" spans="2:11" ht="87.75" customHeight="1" x14ac:dyDescent="0.25">
      <c r="B9" s="19" t="s">
        <v>59</v>
      </c>
      <c r="C9" s="10">
        <v>0.25</v>
      </c>
      <c r="D9" s="11">
        <v>326</v>
      </c>
      <c r="E9" s="11">
        <v>375</v>
      </c>
      <c r="F9" s="11">
        <v>504</v>
      </c>
      <c r="G9" s="13">
        <v>1</v>
      </c>
    </row>
    <row r="10" spans="2:11" ht="53.25" customHeight="1" thickBot="1" x14ac:dyDescent="0.3">
      <c r="B10" s="6" t="s">
        <v>6</v>
      </c>
      <c r="C10" s="30" t="s">
        <v>76</v>
      </c>
      <c r="D10" s="31"/>
      <c r="E10" s="31"/>
      <c r="F10" s="31"/>
      <c r="G10" s="32"/>
    </row>
    <row r="11" spans="2:11" ht="53.25" customHeight="1" x14ac:dyDescent="0.25">
      <c r="B11" s="19" t="s">
        <v>60</v>
      </c>
      <c r="C11" s="10">
        <v>0.25</v>
      </c>
      <c r="D11" s="11">
        <v>4857</v>
      </c>
      <c r="E11" s="11">
        <v>5000</v>
      </c>
      <c r="F11" s="20">
        <v>2745</v>
      </c>
      <c r="G11" s="22">
        <v>0</v>
      </c>
      <c r="H11" s="42"/>
      <c r="I11" s="43"/>
      <c r="J11" s="43"/>
      <c r="K11" s="43"/>
    </row>
    <row r="12" spans="2:11" ht="53.25" customHeight="1" thickBot="1" x14ac:dyDescent="0.3">
      <c r="B12" s="6" t="s">
        <v>6</v>
      </c>
      <c r="C12" s="33" t="s">
        <v>89</v>
      </c>
      <c r="D12" s="34"/>
      <c r="E12" s="34"/>
      <c r="F12" s="34"/>
      <c r="G12" s="35"/>
    </row>
    <row r="13" spans="2:11" ht="63" customHeight="1" x14ac:dyDescent="0.25">
      <c r="B13" s="19" t="s">
        <v>61</v>
      </c>
      <c r="C13" s="10">
        <v>0.25</v>
      </c>
      <c r="D13" s="11">
        <v>0</v>
      </c>
      <c r="E13" s="11">
        <v>4</v>
      </c>
      <c r="F13" s="11">
        <v>5</v>
      </c>
      <c r="G13" s="22">
        <v>1</v>
      </c>
    </row>
    <row r="14" spans="2:11" ht="53.25" customHeight="1" thickBot="1" x14ac:dyDescent="0.3">
      <c r="B14" s="9" t="s">
        <v>6</v>
      </c>
      <c r="C14" s="30" t="s">
        <v>85</v>
      </c>
      <c r="D14" s="31"/>
      <c r="E14" s="31"/>
      <c r="F14" s="31"/>
      <c r="G14" s="32"/>
    </row>
  </sheetData>
  <mergeCells count="9">
    <mergeCell ref="H11:K11"/>
    <mergeCell ref="C12:G12"/>
    <mergeCell ref="C14:G14"/>
    <mergeCell ref="C2:G2"/>
    <mergeCell ref="C3:G3"/>
    <mergeCell ref="C4:G4"/>
    <mergeCell ref="C5:G5"/>
    <mergeCell ref="C8:G8"/>
    <mergeCell ref="C10:G10"/>
  </mergeCell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7</vt:i4>
      </vt:variant>
    </vt:vector>
  </HeadingPairs>
  <TitlesOfParts>
    <vt:vector size="14" baseType="lpstr">
      <vt:lpstr>H1.1</vt:lpstr>
      <vt:lpstr>H1.2</vt:lpstr>
      <vt:lpstr>H1.3</vt:lpstr>
      <vt:lpstr>H1.4</vt:lpstr>
      <vt:lpstr>H2.1</vt:lpstr>
      <vt:lpstr>H2.2</vt:lpstr>
      <vt:lpstr>H3.1</vt:lpstr>
      <vt:lpstr>H1.1!Yazdırma_Alanı</vt:lpstr>
      <vt:lpstr>H1.2!Yazdırma_Alanı</vt:lpstr>
      <vt:lpstr>H1.3!Yazdırma_Alanı</vt:lpstr>
      <vt:lpstr>H1.4!Yazdırma_Alanı</vt:lpstr>
      <vt:lpstr>H2.1!Yazdırma_Alanı</vt:lpstr>
      <vt:lpstr>H2.2!Yazdırma_Alanı</vt:lpstr>
      <vt:lpstr>H3.1!Yazdırma_Alanı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2023-08-01T10:25:51Z</dcterms:modified>
</cp:coreProperties>
</file>